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Sheet1!$A$8:$K$29</definedName>
  </definedNames>
  <calcPr calcId="144525"/>
</workbook>
</file>

<file path=xl/calcChain.xml><?xml version="1.0" encoding="utf-8"?>
<calcChain xmlns="http://schemas.openxmlformats.org/spreadsheetml/2006/main">
  <c r="G9" i="1" l="1"/>
  <c r="E9" i="1"/>
  <c r="K9" i="1" s="1"/>
  <c r="E11" i="1"/>
  <c r="F11" i="1" s="1"/>
  <c r="G11" i="1" s="1"/>
  <c r="E12" i="1"/>
  <c r="K12" i="1" s="1"/>
  <c r="E13" i="1"/>
  <c r="K13" i="1" s="1"/>
  <c r="E14" i="1"/>
  <c r="F14" i="1" s="1"/>
  <c r="G14" i="1" s="1"/>
  <c r="E15" i="1"/>
  <c r="F15" i="1" s="1"/>
  <c r="G15" i="1" s="1"/>
  <c r="E16" i="1"/>
  <c r="F16" i="1" s="1"/>
  <c r="G16" i="1" s="1"/>
  <c r="E17" i="1"/>
  <c r="F17" i="1" s="1"/>
  <c r="G17" i="1" s="1"/>
  <c r="E18" i="1"/>
  <c r="K18" i="1" s="1"/>
  <c r="E19" i="1"/>
  <c r="K19" i="1" s="1"/>
  <c r="E20" i="1"/>
  <c r="F20" i="1" s="1"/>
  <c r="G20" i="1" s="1"/>
  <c r="E21" i="1"/>
  <c r="F21" i="1" s="1"/>
  <c r="G21" i="1" s="1"/>
  <c r="E22" i="1"/>
  <c r="F22" i="1" s="1"/>
  <c r="G22" i="1" s="1"/>
  <c r="E23" i="1"/>
  <c r="F23" i="1" s="1"/>
  <c r="G23" i="1" s="1"/>
  <c r="E24" i="1"/>
  <c r="K24" i="1" s="1"/>
  <c r="E25" i="1"/>
  <c r="F25" i="1" s="1"/>
  <c r="G25" i="1" s="1"/>
  <c r="E26" i="1"/>
  <c r="F26" i="1" s="1"/>
  <c r="G26" i="1" s="1"/>
  <c r="E27" i="1"/>
  <c r="F27" i="1" s="1"/>
  <c r="G27" i="1" s="1"/>
  <c r="E28" i="1"/>
  <c r="F28" i="1" s="1"/>
  <c r="G28" i="1" s="1"/>
  <c r="E29" i="1"/>
  <c r="F29" i="1" s="1"/>
  <c r="G29" i="1" s="1"/>
  <c r="E10" i="1"/>
  <c r="F10" i="1" s="1"/>
  <c r="G10" i="1" s="1"/>
  <c r="K17" i="1" l="1"/>
  <c r="F19" i="1"/>
  <c r="G19" i="1" s="1"/>
  <c r="K28" i="1"/>
  <c r="K16" i="1"/>
  <c r="K21" i="1"/>
  <c r="K27" i="1"/>
  <c r="K25" i="1"/>
  <c r="K15" i="1"/>
  <c r="K23" i="1"/>
  <c r="K22" i="1"/>
  <c r="F13" i="1"/>
  <c r="G13" i="1" s="1"/>
  <c r="I14" i="1"/>
  <c r="K14" i="1" s="1"/>
  <c r="K20" i="1"/>
  <c r="K11" i="1"/>
  <c r="K26" i="1"/>
  <c r="K10" i="1"/>
  <c r="F24" i="1"/>
  <c r="G24" i="1" s="1"/>
  <c r="F18" i="1"/>
  <c r="G18" i="1" s="1"/>
  <c r="F12" i="1"/>
  <c r="G12" i="1" s="1"/>
  <c r="I29" i="1"/>
  <c r="K29" i="1" s="1"/>
</calcChain>
</file>

<file path=xl/sharedStrings.xml><?xml version="1.0" encoding="utf-8"?>
<sst xmlns="http://schemas.openxmlformats.org/spreadsheetml/2006/main" count="41" uniqueCount="41">
  <si>
    <t>Consumer Complaints redressal report</t>
  </si>
  <si>
    <t>Level of Monitoring: PFC/MoP</t>
  </si>
  <si>
    <t>Format: D3</t>
  </si>
  <si>
    <t>Name of State:</t>
  </si>
  <si>
    <t>Karnataka</t>
  </si>
  <si>
    <t>Name of Discom:</t>
  </si>
  <si>
    <t>GESCOM</t>
  </si>
  <si>
    <t>Sl.no</t>
  </si>
  <si>
    <t>Town Name</t>
  </si>
  <si>
    <t>Complaints pending from previous period</t>
  </si>
  <si>
    <t>Complaints registered in current period</t>
  </si>
  <si>
    <t>Total pending Complaints</t>
  </si>
  <si>
    <t>Complaints closed</t>
  </si>
  <si>
    <t>Complaints Pending Period (Average) HH:MM</t>
  </si>
  <si>
    <t>Complaints yet to be closed</t>
  </si>
  <si>
    <t>Complaints closed within SERC time limit</t>
  </si>
  <si>
    <t>Complaints closed beyond SERC time limit</t>
  </si>
  <si>
    <t xml:space="preserve"> of Complains closed within SERC time limit</t>
  </si>
  <si>
    <t xml:space="preserve">Aland </t>
  </si>
  <si>
    <t>Bidar</t>
  </si>
  <si>
    <t xml:space="preserve">Bhalki </t>
  </si>
  <si>
    <t>Basavkalyan</t>
  </si>
  <si>
    <t>Bellary</t>
  </si>
  <si>
    <t>Gulbarga</t>
  </si>
  <si>
    <t>Gangavathi</t>
  </si>
  <si>
    <t xml:space="preserve">Humnabad </t>
  </si>
  <si>
    <t>Hospet</t>
  </si>
  <si>
    <t>Kampli</t>
  </si>
  <si>
    <t>Koppal</t>
  </si>
  <si>
    <t>Manvi</t>
  </si>
  <si>
    <t>Raichur</t>
  </si>
  <si>
    <t xml:space="preserve">Shahabad </t>
  </si>
  <si>
    <t xml:space="preserve">Shorapur </t>
  </si>
  <si>
    <t xml:space="preserve">Sahapur </t>
  </si>
  <si>
    <t>Sirguppa</t>
  </si>
  <si>
    <t>Sedam</t>
  </si>
  <si>
    <t>Sindhanur</t>
  </si>
  <si>
    <t>Wadi</t>
  </si>
  <si>
    <t xml:space="preserve">Yadgir </t>
  </si>
  <si>
    <t>Reporting month: December-2021</t>
  </si>
  <si>
    <t>Period: 1 Month (Eg. 1st Nov'2021 to 30th Nov'2021)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</si>
</sst>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000000"/>
      <name val="Calibri"/>
      <family val="2"/>
    </font>
    <font>
      <b/>
      <sz val="12"/>
      <color rgb="FF000000"/>
      <name val="Book Antiqua"/>
      <family val="1"/>
    </font>
    <font>
      <b/>
      <sz val="10"/>
      <color theme="1"/>
      <name val="Book Antiqua"/>
      <family val="1"/>
    </font>
    <font>
      <sz val="12"/>
      <color rgb="FF000000"/>
      <name val="Book Antiqua"/>
      <family val="1"/>
    </font>
    <font>
      <sz val="11"/>
      <color rgb="FF000000"/>
      <name val="Calibri"/>
      <family val="2"/>
      <scheme val="minor"/>
    </font>
    <font>
      <sz val="11"/>
      <color theme="1"/>
      <name val="Book Antiqua"/>
      <family val="1"/>
    </font>
    <font>
      <sz val="10"/>
      <color rgb="FF000000"/>
      <name val="Book Antiqua"/>
      <family val="1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1" fillId="0" borderId="0"/>
    <xf numFmtId="0" fontId="12" fillId="0" borderId="0">
      <alignment vertical="center"/>
    </xf>
    <xf numFmtId="0" fontId="13" fillId="0" borderId="0">
      <protection locked="0"/>
    </xf>
    <xf numFmtId="0" fontId="13" fillId="0" borderId="0">
      <protection locked="0"/>
    </xf>
    <xf numFmtId="0" fontId="14" fillId="0" borderId="0"/>
  </cellStyleXfs>
  <cellXfs count="47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 readingOrder="1"/>
    </xf>
    <xf numFmtId="0" fontId="9" fillId="0" borderId="1" xfId="3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horizontal="left" vertical="top" wrapText="1"/>
    </xf>
    <xf numFmtId="0" fontId="5" fillId="0" borderId="5" xfId="2" applyFont="1" applyBorder="1" applyAlignment="1">
      <alignment horizontal="center" vertical="center" wrapText="1" readingOrder="1"/>
    </xf>
    <xf numFmtId="0" fontId="6" fillId="0" borderId="6" xfId="0" applyFont="1" applyFill="1" applyBorder="1" applyAlignment="1">
      <alignment horizontal="center" vertical="center" wrapText="1" readingOrder="1"/>
    </xf>
    <xf numFmtId="0" fontId="7" fillId="0" borderId="5" xfId="0" applyFont="1" applyFill="1" applyBorder="1" applyAlignment="1">
      <alignment horizontal="center" vertical="center" wrapText="1" readingOrder="1"/>
    </xf>
    <xf numFmtId="10" fontId="0" fillId="0" borderId="6" xfId="1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 readingOrder="1"/>
    </xf>
    <xf numFmtId="0" fontId="9" fillId="0" borderId="8" xfId="3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4" borderId="9" xfId="8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/>
    <xf numFmtId="21" fontId="0" fillId="0" borderId="8" xfId="0" applyNumberFormat="1" applyBorder="1" applyAlignment="1">
      <alignment horizontal="center" vertical="center"/>
    </xf>
    <xf numFmtId="10" fontId="0" fillId="0" borderId="13" xfId="1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</cellXfs>
  <cellStyles count="9">
    <cellStyle name="Normal" xfId="0" builtinId="0"/>
    <cellStyle name="Normal 2" xfId="4"/>
    <cellStyle name="Normal 2 2" xfId="3"/>
    <cellStyle name="Normal 2 2 2" xfId="6"/>
    <cellStyle name="Normal 2 3" xfId="7"/>
    <cellStyle name="Normal 3" xfId="2"/>
    <cellStyle name="Normal 4" xfId="5"/>
    <cellStyle name="Normal 5" xfId="8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workbookViewId="0">
      <selection activeCell="P13" sqref="P13"/>
    </sheetView>
  </sheetViews>
  <sheetFormatPr defaultRowHeight="14.4" x14ac:dyDescent="0.3"/>
  <cols>
    <col min="1" max="1" width="9.5546875" customWidth="1"/>
    <col min="2" max="2" width="29" customWidth="1"/>
    <col min="3" max="3" width="11.44140625" bestFit="1" customWidth="1"/>
    <col min="4" max="4" width="8.44140625" bestFit="1" customWidth="1"/>
    <col min="5" max="6" width="8.33203125" bestFit="1" customWidth="1"/>
    <col min="7" max="7" width="8.6640625" bestFit="1" customWidth="1"/>
    <col min="8" max="8" width="9" bestFit="1" customWidth="1"/>
    <col min="9" max="10" width="8.33203125" bestFit="1" customWidth="1"/>
    <col min="11" max="11" width="8.88671875" bestFit="1" customWidth="1"/>
  </cols>
  <sheetData>
    <row r="1" spans="1:11" x14ac:dyDescent="0.3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x14ac:dyDescent="0.3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ht="15" thickBot="1" x14ac:dyDescent="0.35">
      <c r="A3" s="42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x14ac:dyDescent="0.3">
      <c r="A4" s="30" t="s">
        <v>3</v>
      </c>
      <c r="B4" s="31"/>
      <c r="C4" s="31" t="s">
        <v>4</v>
      </c>
      <c r="D4" s="31"/>
      <c r="E4" s="31"/>
      <c r="F4" s="31"/>
      <c r="G4" s="32"/>
      <c r="H4" s="31"/>
      <c r="I4" s="31"/>
      <c r="J4" s="31"/>
      <c r="K4" s="33"/>
    </row>
    <row r="5" spans="1:11" x14ac:dyDescent="0.3">
      <c r="A5" s="15" t="s">
        <v>5</v>
      </c>
      <c r="B5" s="1"/>
      <c r="C5" s="1" t="s">
        <v>6</v>
      </c>
      <c r="D5" s="1"/>
      <c r="E5" s="1"/>
      <c r="F5" s="1"/>
      <c r="G5" s="2"/>
      <c r="H5" s="3"/>
      <c r="I5" s="28"/>
      <c r="J5" s="3"/>
      <c r="K5" s="16"/>
    </row>
    <row r="6" spans="1:11" x14ac:dyDescent="0.3">
      <c r="A6" s="15" t="s">
        <v>39</v>
      </c>
      <c r="B6" s="1"/>
      <c r="C6" s="1"/>
      <c r="D6" s="1"/>
      <c r="E6" s="1"/>
      <c r="F6" s="1"/>
      <c r="G6" s="1"/>
      <c r="H6" s="3"/>
      <c r="I6" s="28"/>
      <c r="J6" s="3"/>
      <c r="K6" s="16"/>
    </row>
    <row r="7" spans="1:11" x14ac:dyDescent="0.3">
      <c r="A7" s="45" t="s">
        <v>40</v>
      </c>
      <c r="B7" s="46"/>
      <c r="C7" s="46"/>
      <c r="D7" s="46"/>
      <c r="E7" s="29"/>
      <c r="F7" s="29"/>
      <c r="G7" s="29"/>
      <c r="H7" s="4"/>
      <c r="I7" s="29"/>
      <c r="J7" s="4"/>
      <c r="K7" s="17"/>
    </row>
    <row r="8" spans="1:11" ht="110.4" x14ac:dyDescent="0.3">
      <c r="A8" s="18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I8" s="5" t="s">
        <v>15</v>
      </c>
      <c r="J8" s="5" t="s">
        <v>16</v>
      </c>
      <c r="K8" s="19" t="s">
        <v>17</v>
      </c>
    </row>
    <row r="9" spans="1:11" ht="15.6" x14ac:dyDescent="0.3">
      <c r="A9" s="20">
        <v>1</v>
      </c>
      <c r="B9" s="6" t="s">
        <v>18</v>
      </c>
      <c r="C9" s="7">
        <v>0</v>
      </c>
      <c r="D9" s="7">
        <v>121</v>
      </c>
      <c r="E9" s="7">
        <f>SUM(C9:D9)</f>
        <v>121</v>
      </c>
      <c r="F9" s="7">
        <v>121</v>
      </c>
      <c r="G9" s="8">
        <f>F9*0.3</f>
        <v>36.299999999999997</v>
      </c>
      <c r="H9" s="7">
        <v>0</v>
      </c>
      <c r="I9" s="7">
        <v>121</v>
      </c>
      <c r="J9" s="7">
        <v>0</v>
      </c>
      <c r="K9" s="21">
        <f>I9/E9</f>
        <v>1</v>
      </c>
    </row>
    <row r="10" spans="1:11" ht="15.6" x14ac:dyDescent="0.3">
      <c r="A10" s="20">
        <v>2</v>
      </c>
      <c r="B10" s="6" t="s">
        <v>19</v>
      </c>
      <c r="C10" s="7">
        <v>18</v>
      </c>
      <c r="D10" s="27">
        <v>3050</v>
      </c>
      <c r="E10" s="7">
        <f>SUM(C10:D10)</f>
        <v>3068</v>
      </c>
      <c r="F10" s="9">
        <f>E10-H10</f>
        <v>3052</v>
      </c>
      <c r="G10" s="8">
        <f t="shared" ref="G10:G29" si="0">F10*0.3</f>
        <v>915.6</v>
      </c>
      <c r="H10" s="7">
        <v>16</v>
      </c>
      <c r="I10" s="7">
        <v>3034</v>
      </c>
      <c r="J10" s="7">
        <v>18</v>
      </c>
      <c r="K10" s="21">
        <f t="shared" ref="K10:K29" si="1">I10/E10</f>
        <v>0.9889178617992177</v>
      </c>
    </row>
    <row r="11" spans="1:11" ht="15.6" x14ac:dyDescent="0.3">
      <c r="A11" s="20">
        <v>3</v>
      </c>
      <c r="B11" s="6" t="s">
        <v>20</v>
      </c>
      <c r="C11" s="9">
        <v>0</v>
      </c>
      <c r="D11" s="9">
        <v>173</v>
      </c>
      <c r="E11" s="7">
        <f t="shared" ref="E11:E29" si="2">SUM(C11:D11)</f>
        <v>173</v>
      </c>
      <c r="F11" s="9">
        <f t="shared" ref="F11:F29" si="3">E11-H11</f>
        <v>173</v>
      </c>
      <c r="G11" s="8">
        <f t="shared" si="0"/>
        <v>51.9</v>
      </c>
      <c r="H11" s="9">
        <v>0</v>
      </c>
      <c r="I11" s="9">
        <v>173</v>
      </c>
      <c r="J11" s="9">
        <v>0</v>
      </c>
      <c r="K11" s="21">
        <f t="shared" si="1"/>
        <v>1</v>
      </c>
    </row>
    <row r="12" spans="1:11" ht="15.6" x14ac:dyDescent="0.3">
      <c r="A12" s="20">
        <v>4</v>
      </c>
      <c r="B12" s="6" t="s">
        <v>21</v>
      </c>
      <c r="C12" s="7">
        <v>0</v>
      </c>
      <c r="D12" s="7">
        <v>819</v>
      </c>
      <c r="E12" s="7">
        <f t="shared" si="2"/>
        <v>819</v>
      </c>
      <c r="F12" s="9">
        <f t="shared" si="3"/>
        <v>819</v>
      </c>
      <c r="G12" s="8">
        <f t="shared" si="0"/>
        <v>245.7</v>
      </c>
      <c r="H12" s="7">
        <v>0</v>
      </c>
      <c r="I12" s="7">
        <v>819</v>
      </c>
      <c r="J12" s="7">
        <v>0</v>
      </c>
      <c r="K12" s="21">
        <f t="shared" si="1"/>
        <v>1</v>
      </c>
    </row>
    <row r="13" spans="1:11" ht="15.6" x14ac:dyDescent="0.3">
      <c r="A13" s="20">
        <v>5</v>
      </c>
      <c r="B13" s="6" t="s">
        <v>22</v>
      </c>
      <c r="C13" s="7">
        <v>0</v>
      </c>
      <c r="D13" s="7">
        <v>2328</v>
      </c>
      <c r="E13" s="7">
        <f t="shared" si="2"/>
        <v>2328</v>
      </c>
      <c r="F13" s="9">
        <f t="shared" si="3"/>
        <v>2328</v>
      </c>
      <c r="G13" s="8">
        <f t="shared" si="0"/>
        <v>698.4</v>
      </c>
      <c r="H13" s="7">
        <v>0</v>
      </c>
      <c r="I13" s="7">
        <v>2328</v>
      </c>
      <c r="J13" s="7">
        <v>0</v>
      </c>
      <c r="K13" s="21">
        <f t="shared" si="1"/>
        <v>1</v>
      </c>
    </row>
    <row r="14" spans="1:11" ht="15.6" x14ac:dyDescent="0.3">
      <c r="A14" s="20">
        <v>6</v>
      </c>
      <c r="B14" s="6" t="s">
        <v>23</v>
      </c>
      <c r="C14" s="10">
        <v>1</v>
      </c>
      <c r="D14" s="7">
        <v>13668</v>
      </c>
      <c r="E14" s="7">
        <f t="shared" si="2"/>
        <v>13669</v>
      </c>
      <c r="F14" s="9">
        <f t="shared" si="3"/>
        <v>13496</v>
      </c>
      <c r="G14" s="8">
        <f t="shared" si="0"/>
        <v>4048.7999999999997</v>
      </c>
      <c r="H14" s="10">
        <v>173</v>
      </c>
      <c r="I14" s="7">
        <f>E14-2165</f>
        <v>11504</v>
      </c>
      <c r="J14" s="7">
        <v>1992</v>
      </c>
      <c r="K14" s="21">
        <f t="shared" si="1"/>
        <v>0.84161240763772038</v>
      </c>
    </row>
    <row r="15" spans="1:11" ht="15.6" x14ac:dyDescent="0.3">
      <c r="A15" s="20">
        <v>7</v>
      </c>
      <c r="B15" s="11" t="s">
        <v>24</v>
      </c>
      <c r="C15" s="7">
        <v>0</v>
      </c>
      <c r="D15" s="7">
        <v>145</v>
      </c>
      <c r="E15" s="7">
        <f t="shared" si="2"/>
        <v>145</v>
      </c>
      <c r="F15" s="9">
        <f t="shared" si="3"/>
        <v>145</v>
      </c>
      <c r="G15" s="8">
        <f t="shared" si="0"/>
        <v>43.5</v>
      </c>
      <c r="H15" s="7">
        <v>0</v>
      </c>
      <c r="I15" s="7">
        <v>145</v>
      </c>
      <c r="J15" s="9">
        <v>0</v>
      </c>
      <c r="K15" s="21">
        <f t="shared" si="1"/>
        <v>1</v>
      </c>
    </row>
    <row r="16" spans="1:11" ht="15.6" x14ac:dyDescent="0.3">
      <c r="A16" s="20">
        <v>8</v>
      </c>
      <c r="B16" s="6" t="s">
        <v>25</v>
      </c>
      <c r="C16" s="7">
        <v>0</v>
      </c>
      <c r="D16" s="7">
        <v>295</v>
      </c>
      <c r="E16" s="7">
        <f t="shared" si="2"/>
        <v>295</v>
      </c>
      <c r="F16" s="9">
        <f t="shared" si="3"/>
        <v>295</v>
      </c>
      <c r="G16" s="8">
        <f t="shared" si="0"/>
        <v>88.5</v>
      </c>
      <c r="H16" s="7">
        <v>0</v>
      </c>
      <c r="I16" s="7">
        <v>295</v>
      </c>
      <c r="J16" s="7">
        <v>0</v>
      </c>
      <c r="K16" s="21">
        <f t="shared" si="1"/>
        <v>1</v>
      </c>
    </row>
    <row r="17" spans="1:11" ht="15.6" x14ac:dyDescent="0.3">
      <c r="A17" s="20">
        <v>9</v>
      </c>
      <c r="B17" s="11" t="s">
        <v>26</v>
      </c>
      <c r="C17" s="7">
        <v>0</v>
      </c>
      <c r="D17" s="14">
        <v>615</v>
      </c>
      <c r="E17" s="7">
        <f t="shared" si="2"/>
        <v>615</v>
      </c>
      <c r="F17" s="9">
        <f t="shared" si="3"/>
        <v>615</v>
      </c>
      <c r="G17" s="8">
        <f t="shared" si="0"/>
        <v>184.5</v>
      </c>
      <c r="H17" s="7">
        <v>0</v>
      </c>
      <c r="I17" s="14">
        <v>615</v>
      </c>
      <c r="J17" s="7">
        <v>0</v>
      </c>
      <c r="K17" s="21">
        <f t="shared" si="1"/>
        <v>1</v>
      </c>
    </row>
    <row r="18" spans="1:11" ht="15.6" x14ac:dyDescent="0.3">
      <c r="A18" s="20">
        <v>10</v>
      </c>
      <c r="B18" s="6" t="s">
        <v>27</v>
      </c>
      <c r="C18" s="7">
        <v>0</v>
      </c>
      <c r="D18" s="9">
        <v>332</v>
      </c>
      <c r="E18" s="7">
        <f t="shared" si="2"/>
        <v>332</v>
      </c>
      <c r="F18" s="9">
        <f t="shared" si="3"/>
        <v>332</v>
      </c>
      <c r="G18" s="8">
        <f t="shared" si="0"/>
        <v>99.6</v>
      </c>
      <c r="H18" s="7">
        <v>0</v>
      </c>
      <c r="I18" s="9">
        <v>332</v>
      </c>
      <c r="J18" s="7">
        <v>0</v>
      </c>
      <c r="K18" s="21">
        <f t="shared" si="1"/>
        <v>1</v>
      </c>
    </row>
    <row r="19" spans="1:11" ht="15.6" x14ac:dyDescent="0.3">
      <c r="A19" s="20">
        <v>11</v>
      </c>
      <c r="B19" s="6" t="s">
        <v>28</v>
      </c>
      <c r="C19" s="7">
        <v>0</v>
      </c>
      <c r="D19" s="26">
        <v>443</v>
      </c>
      <c r="E19" s="7">
        <f t="shared" si="2"/>
        <v>443</v>
      </c>
      <c r="F19" s="9">
        <f t="shared" si="3"/>
        <v>443</v>
      </c>
      <c r="G19" s="8">
        <f t="shared" si="0"/>
        <v>132.9</v>
      </c>
      <c r="H19" s="7">
        <v>0</v>
      </c>
      <c r="I19" s="26">
        <v>443</v>
      </c>
      <c r="J19" s="7">
        <v>0</v>
      </c>
      <c r="K19" s="21">
        <f t="shared" si="1"/>
        <v>1</v>
      </c>
    </row>
    <row r="20" spans="1:11" ht="15.6" x14ac:dyDescent="0.3">
      <c r="A20" s="20">
        <v>12</v>
      </c>
      <c r="B20" s="6" t="s">
        <v>29</v>
      </c>
      <c r="C20" s="7">
        <v>0</v>
      </c>
      <c r="D20" s="7">
        <v>91</v>
      </c>
      <c r="E20" s="7">
        <f t="shared" si="2"/>
        <v>91</v>
      </c>
      <c r="F20" s="9">
        <f t="shared" si="3"/>
        <v>91</v>
      </c>
      <c r="G20" s="8">
        <f t="shared" si="0"/>
        <v>27.3</v>
      </c>
      <c r="H20" s="7">
        <v>0</v>
      </c>
      <c r="I20" s="9">
        <v>91</v>
      </c>
      <c r="J20" s="7">
        <v>0</v>
      </c>
      <c r="K20" s="21">
        <f t="shared" si="1"/>
        <v>1</v>
      </c>
    </row>
    <row r="21" spans="1:11" ht="15.6" x14ac:dyDescent="0.3">
      <c r="A21" s="20">
        <v>13</v>
      </c>
      <c r="B21" s="6" t="s">
        <v>30</v>
      </c>
      <c r="C21" s="7">
        <v>0</v>
      </c>
      <c r="D21" s="7">
        <v>931</v>
      </c>
      <c r="E21" s="7">
        <f t="shared" si="2"/>
        <v>931</v>
      </c>
      <c r="F21" s="9">
        <f t="shared" si="3"/>
        <v>931</v>
      </c>
      <c r="G21" s="8">
        <f t="shared" si="0"/>
        <v>279.3</v>
      </c>
      <c r="H21" s="7">
        <v>0</v>
      </c>
      <c r="I21" s="7">
        <v>931</v>
      </c>
      <c r="J21" s="7">
        <v>0</v>
      </c>
      <c r="K21" s="21">
        <f t="shared" si="1"/>
        <v>1</v>
      </c>
    </row>
    <row r="22" spans="1:11" ht="15.6" x14ac:dyDescent="0.3">
      <c r="A22" s="20">
        <v>14</v>
      </c>
      <c r="B22" s="6" t="s">
        <v>31</v>
      </c>
      <c r="C22" s="7">
        <v>0</v>
      </c>
      <c r="D22" s="7">
        <v>67</v>
      </c>
      <c r="E22" s="7">
        <f t="shared" si="2"/>
        <v>67</v>
      </c>
      <c r="F22" s="9">
        <f t="shared" si="3"/>
        <v>67</v>
      </c>
      <c r="G22" s="8">
        <f t="shared" si="0"/>
        <v>20.099999999999998</v>
      </c>
      <c r="H22" s="7">
        <v>0</v>
      </c>
      <c r="I22" s="7">
        <v>67</v>
      </c>
      <c r="J22" s="7">
        <v>0</v>
      </c>
      <c r="K22" s="21">
        <f t="shared" si="1"/>
        <v>1</v>
      </c>
    </row>
    <row r="23" spans="1:11" ht="15.6" x14ac:dyDescent="0.3">
      <c r="A23" s="20">
        <v>15</v>
      </c>
      <c r="B23" s="12" t="s">
        <v>32</v>
      </c>
      <c r="C23" s="7">
        <v>0</v>
      </c>
      <c r="D23" s="7">
        <v>236</v>
      </c>
      <c r="E23" s="7">
        <f t="shared" si="2"/>
        <v>236</v>
      </c>
      <c r="F23" s="9">
        <f t="shared" si="3"/>
        <v>236</v>
      </c>
      <c r="G23" s="8">
        <f t="shared" si="0"/>
        <v>70.8</v>
      </c>
      <c r="H23" s="7">
        <v>0</v>
      </c>
      <c r="I23" s="7">
        <v>236</v>
      </c>
      <c r="J23" s="7">
        <v>0</v>
      </c>
      <c r="K23" s="21">
        <f t="shared" si="1"/>
        <v>1</v>
      </c>
    </row>
    <row r="24" spans="1:11" ht="15.6" x14ac:dyDescent="0.3">
      <c r="A24" s="20">
        <v>16</v>
      </c>
      <c r="B24" s="6" t="s">
        <v>33</v>
      </c>
      <c r="C24" s="13">
        <v>0</v>
      </c>
      <c r="D24" s="13">
        <v>84</v>
      </c>
      <c r="E24" s="7">
        <f t="shared" si="2"/>
        <v>84</v>
      </c>
      <c r="F24" s="9">
        <f t="shared" si="3"/>
        <v>84</v>
      </c>
      <c r="G24" s="8">
        <f t="shared" si="0"/>
        <v>25.2</v>
      </c>
      <c r="H24" s="7">
        <v>0</v>
      </c>
      <c r="I24" s="13">
        <v>84</v>
      </c>
      <c r="J24" s="7">
        <v>0</v>
      </c>
      <c r="K24" s="21">
        <f t="shared" si="1"/>
        <v>1</v>
      </c>
    </row>
    <row r="25" spans="1:11" ht="15.6" x14ac:dyDescent="0.3">
      <c r="A25" s="20">
        <v>17</v>
      </c>
      <c r="B25" s="6" t="s">
        <v>34</v>
      </c>
      <c r="C25" s="7">
        <v>0</v>
      </c>
      <c r="D25" s="9">
        <v>429</v>
      </c>
      <c r="E25" s="7">
        <f t="shared" si="2"/>
        <v>429</v>
      </c>
      <c r="F25" s="9">
        <f t="shared" si="3"/>
        <v>429</v>
      </c>
      <c r="G25" s="8">
        <f t="shared" si="0"/>
        <v>128.69999999999999</v>
      </c>
      <c r="H25" s="7">
        <v>0</v>
      </c>
      <c r="I25" s="9">
        <v>429</v>
      </c>
      <c r="J25" s="9">
        <v>0</v>
      </c>
      <c r="K25" s="21">
        <f t="shared" si="1"/>
        <v>1</v>
      </c>
    </row>
    <row r="26" spans="1:11" ht="15.6" x14ac:dyDescent="0.3">
      <c r="A26" s="20">
        <v>18</v>
      </c>
      <c r="B26" s="6" t="s">
        <v>35</v>
      </c>
      <c r="C26" s="7">
        <v>2</v>
      </c>
      <c r="D26" s="7">
        <v>134</v>
      </c>
      <c r="E26" s="7">
        <f t="shared" si="2"/>
        <v>136</v>
      </c>
      <c r="F26" s="9">
        <f t="shared" si="3"/>
        <v>136</v>
      </c>
      <c r="G26" s="8">
        <f t="shared" si="0"/>
        <v>40.799999999999997</v>
      </c>
      <c r="H26" s="7">
        <v>0</v>
      </c>
      <c r="I26" s="7">
        <v>134</v>
      </c>
      <c r="J26" s="7">
        <v>2</v>
      </c>
      <c r="K26" s="21">
        <f t="shared" si="1"/>
        <v>0.98529411764705888</v>
      </c>
    </row>
    <row r="27" spans="1:11" ht="15.6" x14ac:dyDescent="0.3">
      <c r="A27" s="20">
        <v>19</v>
      </c>
      <c r="B27" s="6" t="s">
        <v>36</v>
      </c>
      <c r="C27" s="7">
        <v>0</v>
      </c>
      <c r="D27" s="7">
        <v>313</v>
      </c>
      <c r="E27" s="7">
        <f t="shared" si="2"/>
        <v>313</v>
      </c>
      <c r="F27" s="9">
        <f t="shared" si="3"/>
        <v>313</v>
      </c>
      <c r="G27" s="8">
        <f t="shared" si="0"/>
        <v>93.899999999999991</v>
      </c>
      <c r="H27" s="7">
        <v>0</v>
      </c>
      <c r="I27" s="7">
        <v>313</v>
      </c>
      <c r="J27" s="7">
        <v>0</v>
      </c>
      <c r="K27" s="21">
        <f t="shared" si="1"/>
        <v>1</v>
      </c>
    </row>
    <row r="28" spans="1:11" ht="15.6" x14ac:dyDescent="0.3">
      <c r="A28" s="20">
        <v>20</v>
      </c>
      <c r="B28" s="6" t="s">
        <v>37</v>
      </c>
      <c r="C28" s="7">
        <v>0</v>
      </c>
      <c r="D28" s="9">
        <v>60</v>
      </c>
      <c r="E28" s="7">
        <f t="shared" si="2"/>
        <v>60</v>
      </c>
      <c r="F28" s="9">
        <f t="shared" si="3"/>
        <v>60</v>
      </c>
      <c r="G28" s="8">
        <f t="shared" si="0"/>
        <v>18</v>
      </c>
      <c r="H28" s="7">
        <v>0</v>
      </c>
      <c r="I28" s="9">
        <v>60</v>
      </c>
      <c r="J28" s="7">
        <v>0</v>
      </c>
      <c r="K28" s="21">
        <f t="shared" si="1"/>
        <v>1</v>
      </c>
    </row>
    <row r="29" spans="1:11" ht="16.2" thickBot="1" x14ac:dyDescent="0.35">
      <c r="A29" s="22">
        <v>21</v>
      </c>
      <c r="B29" s="23" t="s">
        <v>38</v>
      </c>
      <c r="C29" s="24">
        <v>22</v>
      </c>
      <c r="D29" s="24">
        <v>326</v>
      </c>
      <c r="E29" s="24">
        <f t="shared" si="2"/>
        <v>348</v>
      </c>
      <c r="F29" s="25">
        <f t="shared" si="3"/>
        <v>324</v>
      </c>
      <c r="G29" s="34">
        <f t="shared" si="0"/>
        <v>97.2</v>
      </c>
      <c r="H29" s="24">
        <v>24</v>
      </c>
      <c r="I29" s="24">
        <f>E29-46</f>
        <v>302</v>
      </c>
      <c r="J29" s="25">
        <v>22</v>
      </c>
      <c r="K29" s="35">
        <f t="shared" si="1"/>
        <v>0.86781609195402298</v>
      </c>
    </row>
  </sheetData>
  <mergeCells count="4">
    <mergeCell ref="A1:K1"/>
    <mergeCell ref="A2:K2"/>
    <mergeCell ref="A3:K3"/>
    <mergeCell ref="A7:D7"/>
  </mergeCells>
  <pageMargins left="0.7" right="0.7" top="0.75" bottom="0.75" header="0.3" footer="0.3"/>
  <pageSetup scale="76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2021-12-28T12:11:34Z</dcterms:modified>
</cp:coreProperties>
</file>